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mccord/Box Sync/class CH304K S20/"/>
    </mc:Choice>
  </mc:AlternateContent>
  <xr:revisionPtr revIDLastSave="0" documentId="13_ncr:1_{DD184B32-283F-E545-A231-9B20A458CAC1}" xr6:coauthVersionLast="45" xr6:coauthVersionMax="45" xr10:uidLastSave="{00000000-0000-0000-0000-000000000000}"/>
  <bookViews>
    <workbookView xWindow="300" yWindow="740" windowWidth="15360" windowHeight="17080" tabRatio="50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20" i="1"/>
  <c r="H10" i="1"/>
  <c r="N14" i="1" l="1"/>
  <c r="N13" i="1"/>
  <c r="N12" i="1"/>
  <c r="N11" i="1"/>
  <c r="N10" i="1"/>
  <c r="N9" i="1"/>
  <c r="N8" i="1"/>
  <c r="N15" i="1"/>
  <c r="N16" i="1"/>
  <c r="N17" i="1"/>
  <c r="N7" i="1"/>
  <c r="H28" i="1" l="1"/>
  <c r="H29" i="1"/>
  <c r="L29" i="1" s="1"/>
  <c r="H27" i="1"/>
  <c r="H18" i="1"/>
  <c r="H19" i="1"/>
  <c r="L19" i="1" s="1"/>
  <c r="H8" i="1"/>
  <c r="L8" i="1" s="1"/>
  <c r="H9" i="1"/>
  <c r="L10" i="1"/>
  <c r="H7" i="1"/>
  <c r="G28" i="1"/>
  <c r="G29" i="1"/>
  <c r="G27" i="1"/>
  <c r="G18" i="1"/>
  <c r="G19" i="1"/>
  <c r="G17" i="1"/>
  <c r="G7" i="1"/>
  <c r="G9" i="1"/>
  <c r="G8" i="1"/>
  <c r="H17" i="1"/>
  <c r="L28" i="1" l="1"/>
  <c r="L18" i="1"/>
  <c r="L9" i="1"/>
  <c r="H26" i="1"/>
  <c r="L26" i="1" s="1"/>
  <c r="H16" i="1"/>
  <c r="L16" i="1" s="1"/>
  <c r="H6" i="1"/>
  <c r="L6" i="1" s="1"/>
  <c r="H25" i="1"/>
  <c r="L25" i="1" s="1"/>
  <c r="H15" i="1"/>
  <c r="L15" i="1" s="1"/>
  <c r="H5" i="1"/>
  <c r="L5" i="1" s="1"/>
  <c r="L7" i="1"/>
  <c r="L17" i="1"/>
  <c r="L20" i="1"/>
  <c r="L27" i="1"/>
  <c r="L31" i="1" s="1"/>
  <c r="L30" i="1"/>
  <c r="L32" i="1" l="1"/>
  <c r="L21" i="1"/>
  <c r="L22" i="1" s="1"/>
  <c r="L11" i="1"/>
  <c r="L12" i="1" l="1"/>
  <c r="O31" i="1"/>
</calcChain>
</file>

<file path=xl/sharedStrings.xml><?xml version="1.0" encoding="utf-8"?>
<sst xmlns="http://schemas.openxmlformats.org/spreadsheetml/2006/main" count="89" uniqueCount="39">
  <si>
    <t>Exam 1</t>
  </si>
  <si>
    <t>Exam 2</t>
  </si>
  <si>
    <t>Exam 3</t>
  </si>
  <si>
    <t>Exam 4</t>
  </si>
  <si>
    <t>Final Exam</t>
  </si>
  <si>
    <t>3-exam avg</t>
  </si>
  <si>
    <t>=</t>
  </si>
  <si>
    <t>×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</si>
  <si>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</si>
  <si>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</si>
  <si>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</si>
  <si>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</si>
  <si>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</si>
  <si>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</si>
  <si>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</si>
  <si>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</si>
  <si>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</si>
  <si>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</si>
  <si>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</si>
  <si>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</si>
  <si>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Method 1</t>
  </si>
  <si>
    <t>overall</t>
  </si>
  <si>
    <t>Method 2</t>
  </si>
  <si>
    <t>Method 3</t>
  </si>
  <si>
    <t>4-exam avg</t>
  </si>
  <si>
    <t>(do not type or change anything inside this area)</t>
  </si>
  <si>
    <t>HW Avg</t>
  </si>
  <si>
    <t>INPUT YOUR</t>
  </si>
  <si>
    <t>SCORES HERE↓</t>
  </si>
  <si>
    <t>to the nearest 0.01 point</t>
  </si>
  <si>
    <t xml:space="preserve">* overall score is calculated </t>
  </si>
  <si>
    <t>QZ Avg</t>
  </si>
  <si>
    <t>Breaks</t>
  </si>
  <si>
    <t>Grade</t>
  </si>
  <si>
    <t>lowered by</t>
  </si>
  <si>
    <t>Extra Credit</t>
  </si>
  <si>
    <t>Extra Credit*</t>
  </si>
  <si>
    <t>letter grade</t>
  </si>
  <si>
    <t>Highest Grade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</si>
</sst>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7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2" fontId="0" fillId="0" borderId="16" xfId="0" applyNumberFormat="1" applyFont="1" applyBorder="1"/>
    <xf numFmtId="0" fontId="0" fillId="0" borderId="0" xfId="0" applyFill="1" applyBorder="1" applyAlignment="1">
      <alignment horizontal="right"/>
    </xf>
    <xf numFmtId="0" fontId="0" fillId="5" borderId="8" xfId="0" applyFill="1" applyBorder="1"/>
    <xf numFmtId="0" fontId="0" fillId="5" borderId="9" xfId="0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" fontId="0" fillId="0" borderId="19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0" fillId="0" borderId="25" xfId="0" applyBorder="1"/>
    <xf numFmtId="0" fontId="0" fillId="0" borderId="26" xfId="0" applyBorder="1"/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 applyAlignment="1">
      <alignment horizontal="right"/>
    </xf>
    <xf numFmtId="0" fontId="0" fillId="0" borderId="0" xfId="0" applyFont="1" applyFill="1" applyBorder="1"/>
    <xf numFmtId="9" fontId="0" fillId="0" borderId="18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28" xfId="0" applyFont="1" applyBorder="1"/>
    <xf numFmtId="9" fontId="0" fillId="0" borderId="28" xfId="0" applyNumberFormat="1" applyFont="1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0" borderId="32" xfId="0" applyFont="1" applyBorder="1"/>
    <xf numFmtId="2" fontId="0" fillId="0" borderId="33" xfId="0" applyNumberFormat="1" applyFont="1" applyBorder="1"/>
    <xf numFmtId="0" fontId="0" fillId="0" borderId="32" xfId="0" applyBorder="1"/>
    <xf numFmtId="0" fontId="0" fillId="0" borderId="33" xfId="0" applyBorder="1"/>
    <xf numFmtId="2" fontId="0" fillId="0" borderId="34" xfId="0" applyNumberFormat="1" applyFont="1" applyBorder="1"/>
    <xf numFmtId="0" fontId="0" fillId="0" borderId="35" xfId="0" applyFont="1" applyBorder="1"/>
    <xf numFmtId="0" fontId="0" fillId="0" borderId="36" xfId="0" applyFont="1" applyBorder="1"/>
    <xf numFmtId="9" fontId="0" fillId="0" borderId="36" xfId="0" applyNumberFormat="1" applyFont="1" applyBorder="1" applyAlignment="1">
      <alignment horizontal="right"/>
    </xf>
    <xf numFmtId="0" fontId="0" fillId="0" borderId="37" xfId="0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2" fontId="8" fillId="6" borderId="38" xfId="0" applyNumberFormat="1" applyFont="1" applyFill="1" applyBorder="1" applyAlignment="1">
      <alignment horizontal="center"/>
    </xf>
    <xf numFmtId="2" fontId="8" fillId="6" borderId="3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13</xdr:row>
      <xdr:rowOff>139700</xdr:rowOff>
    </xdr:from>
    <xdr:to>
      <xdr:col>4</xdr:col>
      <xdr:colOff>114300</xdr:colOff>
      <xdr:row>27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7200" y="2832100"/>
          <a:ext cx="165100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McCord's CH304K and CH305 classes. You must enter 8 total scores in the green table above. You'll need to replace the ones that are currently there. The rest is automatically calculated for you.</a:t>
          </a:r>
        </a:p>
        <a:p>
          <a:endParaRPr lang="en-US" sz="1100" baseline="0"/>
        </a:p>
        <a:p>
          <a:r>
            <a:rPr lang="en-US" sz="1100" baseline="0"/>
            <a:t>* Extra Credit is the point value on your Meme "assignment" which is worth 5 points max</a:t>
          </a:r>
          <a:endParaRPr lang="en-US" sz="1100"/>
        </a:p>
      </xdr:txBody>
    </xdr:sp>
    <xdr:clientData/>
  </xdr:twoCellAnchor>
  <xdr:twoCellAnchor>
    <xdr:from>
      <xdr:col>1</xdr:col>
      <xdr:colOff>88900</xdr:colOff>
      <xdr:row>34</xdr:row>
      <xdr:rowOff>114300</xdr:rowOff>
    </xdr:from>
    <xdr:to>
      <xdr:col>15</xdr:col>
      <xdr:colOff>215900</xdr:colOff>
      <xdr:row>36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41A7BB-8B6E-B14E-ABDB-5B57BB4EC1DF}"/>
            </a:ext>
          </a:extLst>
        </xdr:cNvPr>
        <xdr:cNvSpPr txBox="1"/>
      </xdr:nvSpPr>
      <xdr:spPr>
        <a:xfrm>
          <a:off x="457200" y="6832600"/>
          <a:ext cx="7048500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I did my best to not have errors on this spreadsheet. You do not get a higher grade based on any errors that might be lurking. Please check with your math as well. Best</a:t>
          </a:r>
          <a:r>
            <a:rPr lang="en-US" sz="1100" baseline="0"/>
            <a:t> I can tell the 3 methods are showing correctly. - Dr. McCord</a:t>
          </a:r>
          <a:endParaRPr lang="en-US" sz="1100"/>
        </a:p>
      </xdr:txBody>
    </xdr:sp>
    <xdr:clientData/>
  </xdr:twoCellAnchor>
  <xdr:twoCellAnchor>
    <xdr:from>
      <xdr:col>13</xdr:col>
      <xdr:colOff>12700</xdr:colOff>
      <xdr:row>22</xdr:row>
      <xdr:rowOff>50800</xdr:rowOff>
    </xdr:from>
    <xdr:to>
      <xdr:col>14</xdr:col>
      <xdr:colOff>660400</xdr:colOff>
      <xdr:row>28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5E9B21-8D12-3349-B659-C7FCE7E3CD56}"/>
            </a:ext>
          </a:extLst>
        </xdr:cNvPr>
        <xdr:cNvSpPr txBox="1"/>
      </xdr:nvSpPr>
      <xdr:spPr>
        <a:xfrm>
          <a:off x="5511800" y="4572000"/>
          <a:ext cx="1752600" cy="1168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Dr. McCord</a:t>
          </a:r>
          <a:r>
            <a:rPr lang="en-US" sz="1100" baseline="0"/>
            <a:t> will use the Method that gives you the highest possible letter grade. You do not need to tell him which method to use.</a:t>
          </a:r>
          <a:endParaRPr lang="en-US" sz="1100"/>
        </a:p>
      </xdr:txBody>
    </xdr:sp>
    <xdr:clientData/>
  </xdr:twoCellAnchor>
  <xdr:twoCellAnchor>
    <xdr:from>
      <xdr:col>14</xdr:col>
      <xdr:colOff>114300</xdr:colOff>
      <xdr:row>28</xdr:row>
      <xdr:rowOff>12700</xdr:rowOff>
    </xdr:from>
    <xdr:to>
      <xdr:col>14</xdr:col>
      <xdr:colOff>114300</xdr:colOff>
      <xdr:row>30</xdr:row>
      <xdr:rowOff>25400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B813F38-F55A-2741-872D-F13214CF18AD}"/>
            </a:ext>
          </a:extLst>
        </xdr:cNvPr>
        <xdr:cNvCxnSpPr/>
      </xdr:nvCxnSpPr>
      <xdr:spPr>
        <a:xfrm>
          <a:off x="6718300" y="5753100"/>
          <a:ext cx="0" cy="431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44"/>
  <sheetViews>
    <sheetView showGridLines="0" tabSelected="1" showRuler="0" workbookViewId="0">
      <selection activeCell="D6" sqref="D6"/>
    </sheetView>
  </sheetViews>
  <sheetFormatPr baseColWidth="10" defaultRowHeight="18" customHeight="1" x14ac:dyDescent="0.2"/>
  <cols>
    <col min="1" max="1" width="4.83203125" customWidth="1"/>
    <col min="2" max="2" width="2.5" customWidth="1"/>
    <col min="3" max="3" width="11.5" customWidth="1"/>
    <col min="4" max="4" width="7.3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5.33203125" customWidth="1"/>
    <col min="11" max="11" width="3.1640625" customWidth="1"/>
    <col min="12" max="12" width="6.6640625" customWidth="1"/>
    <col min="13" max="13" width="5.1640625" customWidth="1"/>
    <col min="14" max="14" width="14.5" customWidth="1"/>
    <col min="15" max="15" width="10.6640625" customWidth="1"/>
    <col min="16" max="16" width="3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 x14ac:dyDescent="0.2"/>
    <row r="2" spans="3:18" ht="17" customHeight="1" x14ac:dyDescent="0.2">
      <c r="G2" s="28" t="s">
        <v>25</v>
      </c>
    </row>
    <row r="3" spans="3:18" ht="16" customHeight="1" x14ac:dyDescent="0.2">
      <c r="F3" s="26"/>
      <c r="G3" s="23"/>
      <c r="H3" s="23"/>
      <c r="I3" s="23"/>
      <c r="J3" s="23"/>
      <c r="K3" s="23"/>
      <c r="L3" s="23"/>
      <c r="M3" s="23"/>
      <c r="N3" s="23"/>
      <c r="O3" s="23"/>
      <c r="P3" s="24"/>
      <c r="Q3" s="1"/>
      <c r="R3" s="1"/>
    </row>
    <row r="4" spans="3:18" ht="16" customHeight="1" x14ac:dyDescent="0.2">
      <c r="C4" s="4"/>
      <c r="D4" s="5" t="s">
        <v>27</v>
      </c>
      <c r="E4" s="14"/>
      <c r="F4" s="27"/>
      <c r="G4" s="17"/>
      <c r="H4" s="18"/>
      <c r="I4" s="18"/>
      <c r="J4" s="18" t="s">
        <v>20</v>
      </c>
      <c r="K4" s="18"/>
      <c r="L4" s="19"/>
      <c r="M4" s="1"/>
      <c r="N4" s="57" t="s">
        <v>33</v>
      </c>
      <c r="O4" s="31" t="s">
        <v>34</v>
      </c>
      <c r="P4" s="25"/>
      <c r="Q4" s="1"/>
      <c r="R4" s="1"/>
    </row>
    <row r="5" spans="3:18" ht="16" customHeight="1" x14ac:dyDescent="0.2">
      <c r="C5" s="62" t="s">
        <v>28</v>
      </c>
      <c r="D5" s="63"/>
      <c r="E5" s="14"/>
      <c r="F5" s="27"/>
      <c r="G5" s="10" t="s">
        <v>5</v>
      </c>
      <c r="H5" s="8">
        <f>(SUM(D6:D9)-MIN(D6:D9))/3</f>
        <v>81</v>
      </c>
      <c r="I5" s="8" t="s">
        <v>7</v>
      </c>
      <c r="J5" s="9">
        <v>0.65</v>
      </c>
      <c r="K5" s="8" t="s">
        <v>6</v>
      </c>
      <c r="L5" s="13">
        <f t="shared" ref="L5:L10" si="0">H5*J5</f>
        <v>52.65</v>
      </c>
      <c r="M5" s="1"/>
      <c r="N5" s="58" t="s">
        <v>32</v>
      </c>
      <c r="O5" s="32">
        <v>3</v>
      </c>
      <c r="P5" s="25"/>
      <c r="Q5" s="1"/>
      <c r="R5" s="1"/>
    </row>
    <row r="6" spans="3:18" ht="16" customHeight="1" x14ac:dyDescent="0.2">
      <c r="C6" s="6" t="s">
        <v>0</v>
      </c>
      <c r="D6" s="7">
        <v>75</v>
      </c>
      <c r="E6" s="1"/>
      <c r="F6" s="27"/>
      <c r="G6" s="21" t="s">
        <v>24</v>
      </c>
      <c r="H6" s="1">
        <f>AVERAGE(D6:D9)</f>
        <v>77</v>
      </c>
      <c r="I6" s="8" t="s">
        <v>7</v>
      </c>
      <c r="J6" s="9">
        <v>0</v>
      </c>
      <c r="K6" s="8" t="s">
        <v>6</v>
      </c>
      <c r="L6" s="22">
        <f t="shared" si="0"/>
        <v>0</v>
      </c>
      <c r="M6" s="1"/>
      <c r="N6" s="59">
        <v>0</v>
      </c>
      <c r="O6" s="2" t="s">
        <v>19</v>
      </c>
      <c r="P6" s="25"/>
      <c r="Q6" s="1"/>
      <c r="R6" s="1"/>
    </row>
    <row r="7" spans="3:18" ht="16" customHeight="1" x14ac:dyDescent="0.2">
      <c r="C7" s="15" t="s">
        <v>1</v>
      </c>
      <c r="D7" s="16">
        <v>78</v>
      </c>
      <c r="E7" s="1"/>
      <c r="F7" s="27"/>
      <c r="G7" s="10" t="str">
        <f>C10</f>
        <v>Final Exam</v>
      </c>
      <c r="H7" s="8">
        <f>D10</f>
        <v>84</v>
      </c>
      <c r="I7" s="8" t="s">
        <v>7</v>
      </c>
      <c r="J7" s="9">
        <v>0.25</v>
      </c>
      <c r="K7" s="8" t="s">
        <v>6</v>
      </c>
      <c r="L7" s="13">
        <f t="shared" si="0"/>
        <v>21</v>
      </c>
      <c r="M7" s="1"/>
      <c r="N7" s="60">
        <f>60-O$5</f>
        <v>57</v>
      </c>
      <c r="O7" s="2" t="s">
        <v>18</v>
      </c>
      <c r="P7" s="25"/>
      <c r="Q7" s="1"/>
      <c r="R7" s="1"/>
    </row>
    <row r="8" spans="3:18" ht="16" customHeight="1" x14ac:dyDescent="0.2">
      <c r="C8" s="6" t="s">
        <v>2</v>
      </c>
      <c r="D8" s="7">
        <v>90</v>
      </c>
      <c r="E8" s="1"/>
      <c r="F8" s="27"/>
      <c r="G8" s="10" t="str">
        <f>C11</f>
        <v>HW Avg</v>
      </c>
      <c r="H8" s="8">
        <f t="shared" ref="H8:H9" si="1">D11</f>
        <v>93</v>
      </c>
      <c r="I8" s="8" t="s">
        <v>7</v>
      </c>
      <c r="J8" s="9">
        <v>0.05</v>
      </c>
      <c r="K8" s="8" t="s">
        <v>6</v>
      </c>
      <c r="L8" s="13">
        <f t="shared" si="0"/>
        <v>4.6500000000000004</v>
      </c>
      <c r="M8" s="1"/>
      <c r="N8" s="60">
        <f>63-O$5</f>
        <v>60</v>
      </c>
      <c r="O8" s="2" t="s">
        <v>17</v>
      </c>
      <c r="P8" s="25"/>
      <c r="Q8" s="1"/>
      <c r="R8" s="1"/>
    </row>
    <row r="9" spans="3:18" ht="16" customHeight="1" x14ac:dyDescent="0.2">
      <c r="C9" s="15" t="s">
        <v>3</v>
      </c>
      <c r="D9" s="16">
        <v>65</v>
      </c>
      <c r="E9" s="1"/>
      <c r="F9" s="27"/>
      <c r="G9" s="10" t="str">
        <f>C12</f>
        <v>QZ Avg</v>
      </c>
      <c r="H9" s="8">
        <f t="shared" si="1"/>
        <v>96</v>
      </c>
      <c r="I9" s="8" t="s">
        <v>7</v>
      </c>
      <c r="J9" s="9">
        <v>0.05</v>
      </c>
      <c r="K9" s="8" t="s">
        <v>6</v>
      </c>
      <c r="L9" s="13">
        <f t="shared" si="0"/>
        <v>4.8000000000000007</v>
      </c>
      <c r="M9" s="1"/>
      <c r="N9" s="60">
        <f>67-O$5</f>
        <v>64</v>
      </c>
      <c r="O9" s="2" t="s">
        <v>16</v>
      </c>
      <c r="P9" s="25"/>
      <c r="Q9" s="1"/>
      <c r="R9" s="1"/>
    </row>
    <row r="10" spans="3:18" ht="16" customHeight="1" x14ac:dyDescent="0.2">
      <c r="C10" s="6" t="s">
        <v>4</v>
      </c>
      <c r="D10" s="7">
        <v>84</v>
      </c>
      <c r="E10" s="1"/>
      <c r="F10" s="27"/>
      <c r="G10" s="10" t="s">
        <v>35</v>
      </c>
      <c r="H10" s="8">
        <f>D13</f>
        <v>5</v>
      </c>
      <c r="I10" s="8" t="s">
        <v>7</v>
      </c>
      <c r="J10" s="9">
        <v>0.1</v>
      </c>
      <c r="K10" s="8" t="s">
        <v>6</v>
      </c>
      <c r="L10" s="20">
        <f t="shared" si="0"/>
        <v>0.5</v>
      </c>
      <c r="M10" s="8"/>
      <c r="N10" s="60">
        <f>70-O$5</f>
        <v>67</v>
      </c>
      <c r="O10" s="2" t="s">
        <v>15</v>
      </c>
      <c r="P10" s="25"/>
      <c r="Q10" s="1"/>
      <c r="R10" s="1"/>
    </row>
    <row r="11" spans="3:18" ht="16" customHeight="1" x14ac:dyDescent="0.2">
      <c r="C11" s="15" t="s">
        <v>26</v>
      </c>
      <c r="D11" s="16">
        <v>93</v>
      </c>
      <c r="E11" s="1"/>
      <c r="F11" s="27"/>
      <c r="G11" s="10"/>
      <c r="H11" s="8"/>
      <c r="I11" s="8"/>
      <c r="J11" s="37" t="s">
        <v>21</v>
      </c>
      <c r="K11" s="35" t="s">
        <v>6</v>
      </c>
      <c r="L11" s="13">
        <f>SUM(L5:L10)</f>
        <v>83.600000000000009</v>
      </c>
      <c r="M11" s="1"/>
      <c r="N11" s="60">
        <f>73-O$5</f>
        <v>70</v>
      </c>
      <c r="O11" s="2" t="s">
        <v>14</v>
      </c>
      <c r="P11" s="25"/>
      <c r="Q11" s="1"/>
      <c r="R11" s="1"/>
    </row>
    <row r="12" spans="3:18" ht="16" customHeight="1" x14ac:dyDescent="0.25">
      <c r="C12" s="6" t="s">
        <v>31</v>
      </c>
      <c r="D12" s="7">
        <v>96</v>
      </c>
      <c r="E12" s="1"/>
      <c r="F12" s="27"/>
      <c r="G12" s="11"/>
      <c r="H12" s="12"/>
      <c r="I12" s="12"/>
      <c r="J12" s="36" t="s">
        <v>37</v>
      </c>
      <c r="K12" s="12" t="s">
        <v>6</v>
      </c>
      <c r="L12" s="64" t="str">
        <f>LOOKUP(L11,N6:O17)</f>
        <v>B</v>
      </c>
      <c r="M12" s="1"/>
      <c r="N12" s="60">
        <f>77-O$5</f>
        <v>74</v>
      </c>
      <c r="O12" s="2" t="s">
        <v>13</v>
      </c>
      <c r="P12" s="25"/>
      <c r="Q12" s="1"/>
      <c r="R12" s="1"/>
    </row>
    <row r="13" spans="3:18" ht="16" customHeight="1" x14ac:dyDescent="0.2">
      <c r="C13" s="33" t="s">
        <v>36</v>
      </c>
      <c r="D13" s="34">
        <v>5</v>
      </c>
      <c r="E13" s="1"/>
      <c r="F13" s="27"/>
      <c r="G13" s="1"/>
      <c r="H13" s="1"/>
      <c r="I13" s="1"/>
      <c r="J13" s="1"/>
      <c r="K13" s="1"/>
      <c r="L13" s="1"/>
      <c r="M13" s="1"/>
      <c r="N13" s="60">
        <f>80-O$5</f>
        <v>77</v>
      </c>
      <c r="O13" s="2" t="s">
        <v>12</v>
      </c>
      <c r="P13" s="25"/>
      <c r="Q13" s="1"/>
      <c r="R13" s="1"/>
    </row>
    <row r="14" spans="3:18" ht="16" customHeight="1" x14ac:dyDescent="0.2">
      <c r="F14" s="27"/>
      <c r="G14" s="17"/>
      <c r="H14" s="18"/>
      <c r="I14" s="18"/>
      <c r="J14" s="18" t="s">
        <v>22</v>
      </c>
      <c r="K14" s="18"/>
      <c r="L14" s="19"/>
      <c r="M14" s="1"/>
      <c r="N14" s="60">
        <f>83-O$5</f>
        <v>80</v>
      </c>
      <c r="O14" s="2" t="s">
        <v>11</v>
      </c>
      <c r="P14" s="25"/>
      <c r="Q14" s="1"/>
      <c r="R14" s="1"/>
    </row>
    <row r="15" spans="3:18" ht="16" customHeight="1" x14ac:dyDescent="0.2">
      <c r="F15" s="27"/>
      <c r="G15" s="10" t="s">
        <v>5</v>
      </c>
      <c r="H15" s="8">
        <f>(SUM(D6:D9)-MIN(D6:D9))/3</f>
        <v>81</v>
      </c>
      <c r="I15" s="8" t="s">
        <v>7</v>
      </c>
      <c r="J15" s="9">
        <v>0.4</v>
      </c>
      <c r="K15" s="8" t="s">
        <v>6</v>
      </c>
      <c r="L15" s="13">
        <f>H15*J15</f>
        <v>32.4</v>
      </c>
      <c r="M15" s="1"/>
      <c r="N15" s="60">
        <f>87-O$5</f>
        <v>84</v>
      </c>
      <c r="O15" s="2" t="s">
        <v>10</v>
      </c>
      <c r="P15" s="25"/>
      <c r="Q15" s="1"/>
      <c r="R15" s="1"/>
    </row>
    <row r="16" spans="3:18" ht="16" customHeight="1" x14ac:dyDescent="0.2">
      <c r="F16" s="27"/>
      <c r="G16" s="21" t="s">
        <v>24</v>
      </c>
      <c r="H16" s="1">
        <f>AVERAGE(D6:D9)</f>
        <v>77</v>
      </c>
      <c r="I16" s="8" t="s">
        <v>7</v>
      </c>
      <c r="J16" s="9">
        <v>0</v>
      </c>
      <c r="K16" s="8" t="s">
        <v>6</v>
      </c>
      <c r="L16" s="22">
        <f>H16*J16</f>
        <v>0</v>
      </c>
      <c r="M16" s="1"/>
      <c r="N16" s="60">
        <f>90-O$5</f>
        <v>87</v>
      </c>
      <c r="O16" s="2" t="s">
        <v>9</v>
      </c>
      <c r="P16" s="25"/>
      <c r="Q16" s="1"/>
      <c r="R16" s="1"/>
    </row>
    <row r="17" spans="5:18" ht="16" customHeight="1" x14ac:dyDescent="0.2">
      <c r="F17" s="27"/>
      <c r="G17" s="10" t="str">
        <f t="shared" ref="G17:H19" si="2">C10</f>
        <v>Final Exam</v>
      </c>
      <c r="H17" s="8">
        <f t="shared" si="2"/>
        <v>84</v>
      </c>
      <c r="I17" s="8" t="s">
        <v>7</v>
      </c>
      <c r="J17" s="9">
        <v>0.5</v>
      </c>
      <c r="K17" s="8" t="s">
        <v>6</v>
      </c>
      <c r="L17" s="13">
        <f>H17*J17</f>
        <v>42</v>
      </c>
      <c r="M17" s="1"/>
      <c r="N17" s="61">
        <f>93-O$5</f>
        <v>90</v>
      </c>
      <c r="O17" s="3" t="s">
        <v>8</v>
      </c>
      <c r="P17" s="25"/>
      <c r="Q17" s="1"/>
      <c r="R17" s="1"/>
    </row>
    <row r="18" spans="5:18" ht="16" customHeight="1" x14ac:dyDescent="0.2">
      <c r="F18" s="27"/>
      <c r="G18" s="10" t="str">
        <f t="shared" si="2"/>
        <v>HW Avg</v>
      </c>
      <c r="H18" s="8">
        <f t="shared" si="2"/>
        <v>93</v>
      </c>
      <c r="I18" s="8" t="s">
        <v>7</v>
      </c>
      <c r="J18" s="9">
        <v>0.05</v>
      </c>
      <c r="K18" s="8" t="s">
        <v>6</v>
      </c>
      <c r="L18" s="13">
        <f t="shared" ref="L18:L20" si="3">H18*J18</f>
        <v>4.6500000000000004</v>
      </c>
      <c r="M18" s="1"/>
      <c r="N18" s="1"/>
      <c r="O18" s="1"/>
      <c r="P18" s="25"/>
      <c r="Q18" s="1"/>
      <c r="R18" s="1"/>
    </row>
    <row r="19" spans="5:18" ht="16" customHeight="1" x14ac:dyDescent="0.2">
      <c r="F19" s="27"/>
      <c r="G19" s="10" t="str">
        <f t="shared" si="2"/>
        <v>QZ Avg</v>
      </c>
      <c r="H19" s="8">
        <f t="shared" si="2"/>
        <v>96</v>
      </c>
      <c r="I19" s="8" t="s">
        <v>7</v>
      </c>
      <c r="J19" s="9">
        <v>0.05</v>
      </c>
      <c r="K19" s="8" t="s">
        <v>6</v>
      </c>
      <c r="L19" s="13">
        <f t="shared" si="3"/>
        <v>4.8000000000000007</v>
      </c>
      <c r="M19" s="1"/>
      <c r="N19" s="1"/>
      <c r="O19" s="1"/>
      <c r="P19" s="25"/>
      <c r="Q19" s="1"/>
      <c r="R19" s="1"/>
    </row>
    <row r="20" spans="5:18" ht="16" customHeight="1" x14ac:dyDescent="0.2">
      <c r="F20" s="27"/>
      <c r="G20" s="10" t="s">
        <v>35</v>
      </c>
      <c r="H20" s="38">
        <f>D13</f>
        <v>5</v>
      </c>
      <c r="I20" s="38" t="s">
        <v>7</v>
      </c>
      <c r="J20" s="39">
        <v>0.1</v>
      </c>
      <c r="K20" s="38" t="s">
        <v>6</v>
      </c>
      <c r="L20" s="20">
        <f t="shared" si="3"/>
        <v>0.5</v>
      </c>
      <c r="M20" s="1"/>
      <c r="N20" s="1" t="s">
        <v>30</v>
      </c>
      <c r="O20" s="40"/>
      <c r="P20" s="25"/>
      <c r="Q20" s="1"/>
      <c r="R20" s="1"/>
    </row>
    <row r="21" spans="5:18" ht="16" customHeight="1" x14ac:dyDescent="0.25">
      <c r="F21" s="27"/>
      <c r="G21" s="10"/>
      <c r="H21" s="8"/>
      <c r="I21" s="8"/>
      <c r="J21" s="37" t="s">
        <v>21</v>
      </c>
      <c r="K21" s="35" t="s">
        <v>6</v>
      </c>
      <c r="L21" s="13">
        <f>SUM(L15:L20)</f>
        <v>84.350000000000009</v>
      </c>
      <c r="M21" s="1"/>
      <c r="N21" s="1" t="s">
        <v>29</v>
      </c>
      <c r="O21" s="42"/>
      <c r="P21" s="25"/>
      <c r="Q21" s="1"/>
      <c r="R21" s="1"/>
    </row>
    <row r="22" spans="5:18" ht="16" customHeight="1" x14ac:dyDescent="0.25">
      <c r="F22" s="27"/>
      <c r="G22" s="11"/>
      <c r="H22" s="12"/>
      <c r="I22" s="12"/>
      <c r="J22" s="36" t="s">
        <v>37</v>
      </c>
      <c r="K22" s="12" t="s">
        <v>6</v>
      </c>
      <c r="L22" s="64" t="str">
        <f>LOOKUP(L21,N6:O17)</f>
        <v>B+</v>
      </c>
      <c r="M22" s="1"/>
      <c r="N22" s="41"/>
      <c r="O22" s="43"/>
      <c r="P22" s="25"/>
      <c r="Q22" s="1"/>
      <c r="R22" s="1"/>
    </row>
    <row r="23" spans="5:18" ht="16" customHeight="1" x14ac:dyDescent="0.25">
      <c r="F23" s="27"/>
      <c r="G23" s="1"/>
      <c r="H23" s="1"/>
      <c r="I23" s="1"/>
      <c r="J23" s="1"/>
      <c r="K23" s="1"/>
      <c r="L23" s="1"/>
      <c r="M23" s="1"/>
      <c r="N23" s="41"/>
      <c r="O23" s="44"/>
      <c r="P23" s="25"/>
      <c r="Q23" s="1"/>
      <c r="R23" s="1"/>
    </row>
    <row r="24" spans="5:18" ht="16" customHeight="1" x14ac:dyDescent="0.2">
      <c r="F24" s="27"/>
      <c r="G24" s="45"/>
      <c r="H24" s="46"/>
      <c r="I24" s="46"/>
      <c r="J24" s="46" t="s">
        <v>23</v>
      </c>
      <c r="K24" s="46"/>
      <c r="L24" s="47"/>
      <c r="M24" s="1"/>
      <c r="N24" s="14"/>
      <c r="O24" s="40"/>
      <c r="P24" s="25"/>
      <c r="Q24" s="1"/>
      <c r="R24" s="1"/>
    </row>
    <row r="25" spans="5:18" ht="16" customHeight="1" x14ac:dyDescent="0.2">
      <c r="F25" s="27"/>
      <c r="G25" s="48" t="s">
        <v>5</v>
      </c>
      <c r="H25" s="8">
        <f>(SUM(D6:D9)-MIN(D6:D9))/3</f>
        <v>81</v>
      </c>
      <c r="I25" s="8" t="s">
        <v>7</v>
      </c>
      <c r="J25" s="9">
        <v>0</v>
      </c>
      <c r="K25" s="8" t="s">
        <v>6</v>
      </c>
      <c r="L25" s="49">
        <f>H25*J25</f>
        <v>0</v>
      </c>
      <c r="M25" s="1"/>
      <c r="N25" s="1"/>
      <c r="O25" s="1"/>
      <c r="P25" s="25"/>
      <c r="Q25" s="1"/>
      <c r="R25" s="1"/>
    </row>
    <row r="26" spans="5:18" ht="16" customHeight="1" x14ac:dyDescent="0.2">
      <c r="F26" s="27"/>
      <c r="G26" s="50" t="s">
        <v>24</v>
      </c>
      <c r="H26" s="1">
        <f>AVERAGE(D6:D9)</f>
        <v>77</v>
      </c>
      <c r="I26" s="8" t="s">
        <v>7</v>
      </c>
      <c r="J26" s="9">
        <v>0.9</v>
      </c>
      <c r="K26" s="8" t="s">
        <v>6</v>
      </c>
      <c r="L26" s="51">
        <f>H26*J26</f>
        <v>69.3</v>
      </c>
      <c r="M26" s="1"/>
      <c r="O26" s="1"/>
      <c r="P26" s="25"/>
      <c r="Q26" s="1"/>
      <c r="R26" s="1"/>
    </row>
    <row r="27" spans="5:18" ht="16" customHeight="1" x14ac:dyDescent="0.2">
      <c r="E27" s="29"/>
      <c r="F27" s="1"/>
      <c r="G27" s="48" t="str">
        <f t="shared" ref="G27:H29" si="4">C10</f>
        <v>Final Exam</v>
      </c>
      <c r="H27" s="8">
        <f t="shared" si="4"/>
        <v>84</v>
      </c>
      <c r="I27" s="8" t="s">
        <v>7</v>
      </c>
      <c r="J27" s="9">
        <v>0</v>
      </c>
      <c r="K27" s="8" t="s">
        <v>6</v>
      </c>
      <c r="L27" s="49">
        <f>H27*J27</f>
        <v>0</v>
      </c>
      <c r="M27" s="1"/>
      <c r="O27" s="1"/>
      <c r="P27" s="29"/>
      <c r="Q27" s="1"/>
      <c r="R27" s="1"/>
    </row>
    <row r="28" spans="5:18" ht="16" customHeight="1" x14ac:dyDescent="0.2">
      <c r="E28" s="29"/>
      <c r="G28" s="48" t="str">
        <f t="shared" si="4"/>
        <v>HW Avg</v>
      </c>
      <c r="H28" s="8">
        <f t="shared" si="4"/>
        <v>93</v>
      </c>
      <c r="I28" s="8" t="s">
        <v>7</v>
      </c>
      <c r="J28" s="9">
        <v>0.05</v>
      </c>
      <c r="K28" s="8" t="s">
        <v>6</v>
      </c>
      <c r="L28" s="49">
        <f t="shared" ref="L28:L30" si="5">H28*J28</f>
        <v>4.6500000000000004</v>
      </c>
      <c r="N28" s="1"/>
      <c r="P28" s="29"/>
    </row>
    <row r="29" spans="5:18" ht="16" customHeight="1" x14ac:dyDescent="0.2">
      <c r="E29" s="29"/>
      <c r="G29" s="48" t="str">
        <f t="shared" si="4"/>
        <v>QZ Avg</v>
      </c>
      <c r="H29" s="8">
        <f t="shared" si="4"/>
        <v>96</v>
      </c>
      <c r="I29" s="8" t="s">
        <v>7</v>
      </c>
      <c r="J29" s="9">
        <v>0.05</v>
      </c>
      <c r="K29" s="8" t="s">
        <v>6</v>
      </c>
      <c r="L29" s="49">
        <f t="shared" ref="L29" si="6">H29*J29</f>
        <v>4.8000000000000007</v>
      </c>
      <c r="P29" s="29"/>
    </row>
    <row r="30" spans="5:18" ht="17" customHeight="1" x14ac:dyDescent="0.2">
      <c r="E30" s="29"/>
      <c r="G30" s="48" t="s">
        <v>35</v>
      </c>
      <c r="H30" s="38">
        <f>D13</f>
        <v>5</v>
      </c>
      <c r="I30" s="38" t="s">
        <v>7</v>
      </c>
      <c r="J30" s="39">
        <v>0.1</v>
      </c>
      <c r="K30" s="38" t="s">
        <v>6</v>
      </c>
      <c r="L30" s="52">
        <f t="shared" si="5"/>
        <v>0.5</v>
      </c>
      <c r="P30" s="29"/>
    </row>
    <row r="31" spans="5:18" ht="22" customHeight="1" x14ac:dyDescent="0.3">
      <c r="E31" s="29"/>
      <c r="G31" s="48"/>
      <c r="H31" s="8"/>
      <c r="I31" s="8"/>
      <c r="J31" s="37" t="s">
        <v>21</v>
      </c>
      <c r="K31" s="35" t="s">
        <v>6</v>
      </c>
      <c r="L31" s="49">
        <f>SUM(L25:L30)</f>
        <v>79.25</v>
      </c>
      <c r="M31" s="1"/>
      <c r="N31" t="s">
        <v>38</v>
      </c>
      <c r="O31" s="66" t="str">
        <f>VLOOKUP(MAX(L11,L21,L31),N$6:O$17,2,1)</f>
        <v>B+</v>
      </c>
      <c r="P31" s="29"/>
    </row>
    <row r="32" spans="5:18" ht="16" customHeight="1" x14ac:dyDescent="0.25">
      <c r="E32" s="29"/>
      <c r="G32" s="53"/>
      <c r="H32" s="54"/>
      <c r="I32" s="54"/>
      <c r="J32" s="55" t="s">
        <v>37</v>
      </c>
      <c r="K32" s="54" t="s">
        <v>6</v>
      </c>
      <c r="L32" s="65" t="str">
        <f>LOOKUP(L31,N6:O17)</f>
        <v>B-</v>
      </c>
      <c r="P32" s="29"/>
    </row>
    <row r="33" spans="5:20" ht="7" customHeight="1" x14ac:dyDescent="0.2">
      <c r="E33" s="29"/>
      <c r="G33" s="1"/>
      <c r="H33" s="1"/>
      <c r="I33" s="1"/>
      <c r="J33" s="1"/>
      <c r="K33" s="1"/>
      <c r="L33" s="1"/>
      <c r="P33" s="29"/>
    </row>
    <row r="34" spans="5:20" ht="6" customHeight="1" x14ac:dyDescent="0.2"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56"/>
    </row>
    <row r="35" spans="5:20" ht="16" customHeight="1" x14ac:dyDescent="0.2"/>
    <row r="36" spans="5:20" ht="16" customHeight="1" x14ac:dyDescent="0.2">
      <c r="T36" s="1"/>
    </row>
    <row r="37" spans="5:20" ht="16" customHeight="1" x14ac:dyDescent="0.2"/>
    <row r="38" spans="5:20" ht="16" customHeight="1" x14ac:dyDescent="0.2"/>
    <row r="39" spans="5:20" ht="16" customHeight="1" x14ac:dyDescent="0.2"/>
    <row r="40" spans="5:20" ht="16" customHeight="1" x14ac:dyDescent="0.2"/>
    <row r="41" spans="5:20" ht="16" customHeight="1" x14ac:dyDescent="0.2"/>
    <row r="42" spans="5:20" ht="16" customHeight="1" x14ac:dyDescent="0.2"/>
    <row r="43" spans="5:20" ht="16" customHeight="1" x14ac:dyDescent="0.2"/>
    <row r="44" spans="5:20" ht="16" customHeight="1" x14ac:dyDescent="0.2"/>
  </sheetData>
  <sortState xmlns:xlrd2="http://schemas.microsoft.com/office/spreadsheetml/2017/richdata2" ref="H18:I32">
    <sortCondition ref="H20:H33"/>
  </sortState>
  <mergeCells count="1">
    <mergeCell ref="C5:D5"/>
  </mergeCells>
  <phoneticPr fontId="3" type="noConversion"/>
  <pageMargins left="0.75" right="0.75" top="1" bottom="1" header="0.5" footer="0.5"/>
  <pageSetup orientation="landscape" horizontalDpi="4294967292" verticalDpi="4294967292"/>
  <ignoredErrors>
    <ignoredError sqref="H25:H26 H15:H16 H5:H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Manager/>
  <Company>University of Texas at Austin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McCord, Paul</cp:lastModifiedBy>
  <dcterms:created xsi:type="dcterms:W3CDTF">2014-12-04T19:16:24Z</dcterms:created>
  <dcterms:modified xsi:type="dcterms:W3CDTF">2020-04-30T12:33:30Z</dcterms:modified>
  <cp:category/>
</cp:coreProperties>
</file>